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6360" windowHeight="4740" tabRatio="822" activeTab="0"/>
  </bookViews>
  <sheets>
    <sheet name="Sample calculation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<sst xmlns="http://schemas.openxmlformats.org/spreadsheetml/2006/main" count="19" uniqueCount="19">
  <si>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Final weight</t>
  </si>
  <si>
    <t>Weight (gr)</t>
  </si>
  <si>
    <t>Soil height (L, cm)</t>
  </si>
  <si>
    <r>
      <t>Total outflow (Q</t>
    </r>
    <r>
      <rPr>
        <b/>
        <vertAlign val="subscript"/>
        <sz val="10"/>
        <rFont val="Arial"/>
        <family val="2"/>
      </rPr>
      <t>0</t>
    </r>
    <r>
      <rPr>
        <b/>
        <sz val="10"/>
        <rFont val="Arial"/>
        <family val="2"/>
      </rPr>
      <t>)</t>
    </r>
  </si>
  <si>
    <r>
      <t>Matric suction 0</t>
    </r>
    <r>
      <rPr>
        <b/>
        <sz val="10"/>
        <color indexed="10"/>
        <rFont val="Arial"/>
        <family val="2"/>
      </rPr>
      <t>−</t>
    </r>
    <r>
      <rPr>
        <b/>
        <sz val="10"/>
        <color indexed="10"/>
        <rFont val="Arial"/>
        <family val="2"/>
      </rPr>
      <t>10 cm</t>
    </r>
  </si>
  <si>
    <r>
      <t>Q(t) = Wi-W(t) (cm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</si>
  <si>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Q</t>
    </r>
    <r>
      <rPr>
        <b/>
        <vertAlign val="subscript"/>
        <sz val="10"/>
        <rFont val="Arial"/>
        <family val="2"/>
      </rPr>
      <t>0</t>
    </r>
    <r>
      <rPr>
        <b/>
        <sz val="10"/>
        <rFont val="Arial"/>
        <family val="2"/>
      </rPr>
      <t>-Q(t) (cm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</si>
  <si>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>Time (min)</t>
  </si>
  <si>
    <r>
      <t>ln[Q</t>
    </r>
    <r>
      <rPr>
        <b/>
        <vertAlign val="subscript"/>
        <sz val="10"/>
        <rFont val="Arial"/>
        <family val="2"/>
      </rPr>
      <t>0</t>
    </r>
    <r>
      <rPr>
        <b/>
        <sz val="10"/>
        <rFont val="Arial"/>
        <family val="2"/>
      </rPr>
      <t>-Q(t)]</t>
    </r>
  </si>
  <si>
    <r>
      <t>(л</t>
    </r>
    <r>
      <rPr>
        <b/>
        <sz val="13"/>
        <rFont val="Times New Roman"/>
        <family val="1"/>
      </rPr>
      <t>/</t>
    </r>
    <r>
      <rPr>
        <b/>
        <sz val="10"/>
        <rFont val="Times New Roman"/>
        <family val="1"/>
      </rPr>
      <t>2L)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>D</t>
    </r>
  </si>
  <si>
    <r>
      <t>(л/2L)</t>
    </r>
    <r>
      <rPr>
        <b/>
        <vertAlign val="superscript"/>
        <sz val="10"/>
        <rFont val="Times New Roman"/>
        <family val="1"/>
      </rPr>
      <t>2</t>
    </r>
  </si>
  <si>
    <t>h (cm)</t>
  </si>
  <si>
    <t>q</t>
  </si>
  <si>
    <r>
      <t>Δ</t>
    </r>
    <r>
      <rPr>
        <b/>
        <sz val="10"/>
        <color indexed="10"/>
        <rFont val="Symbol"/>
        <family val="1"/>
      </rPr>
      <t>q/</t>
    </r>
    <r>
      <rPr>
        <b/>
        <sz val="10"/>
        <color indexed="10"/>
        <rFont val="Arial"/>
        <family val="2"/>
      </rPr>
      <t>Δ</t>
    </r>
    <r>
      <rPr>
        <b/>
        <sz val="10"/>
        <color indexed="10"/>
        <rFont val="Arial"/>
        <family val="2"/>
      </rPr>
      <t>h</t>
    </r>
  </si>
  <si>
    <r>
      <t>D (cm</t>
    </r>
    <r>
      <rPr>
        <b/>
        <vertAlign val="superscript"/>
        <sz val="10"/>
        <color indexed="10"/>
        <rFont val="Times New Roman"/>
        <family val="1"/>
      </rPr>
      <t>2</t>
    </r>
    <r>
      <rPr>
        <b/>
        <sz val="10"/>
        <color indexed="10"/>
        <rFont val="Times New Roman"/>
        <family val="1"/>
      </rPr>
      <t>/min)</t>
    </r>
  </si>
  <si>
    <t>Note:</t>
  </si>
  <si>
    <t>So the initial pairs should be avoided while fitting.</t>
  </si>
  <si>
    <r>
      <t>K(</t>
    </r>
    <r>
      <rPr>
        <b/>
        <sz val="10"/>
        <color indexed="10"/>
        <rFont val="Symbol"/>
        <family val="1"/>
      </rPr>
      <t>q</t>
    </r>
    <r>
      <rPr>
        <b/>
        <sz val="10"/>
        <color indexed="10"/>
        <rFont val="Times New Roman"/>
        <family val="1"/>
      </rPr>
      <t>) (cm/hr)</t>
    </r>
  </si>
  <si>
    <t xml:space="preserve">The data might deviate from the linear trend at small t values (near time = zero) according to Gardner's assumption. 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</si>
</sst>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يال&quot;\ #,##0_-;&quot;ريال&quot;\ #,##0\-"/>
    <numFmt numFmtId="165" formatCode="&quot;ريال&quot;\ #,##0_-;[Red]&quot;ريال&quot;\ #,##0\-"/>
    <numFmt numFmtId="166" formatCode="&quot;ريال&quot;\ #,##0.00_-;&quot;ريال&quot;\ #,##0.00\-"/>
    <numFmt numFmtId="167" formatCode="&quot;ريال&quot;\ #,##0.00_-;[Red]&quot;ريال&quot;\ #,##0.00\-"/>
    <numFmt numFmtId="168" formatCode="_-&quot;ريال&quot;\ * #,##0_-;_-&quot;ريال&quot;\ * #,##0\-;_-&quot;ريال&quot;\ * &quot;-&quot;_-;_-@_-"/>
    <numFmt numFmtId="169" formatCode="_-* #,##0_-;_-* #,##0\-;_-* &quot;-&quot;_-;_-@_-"/>
    <numFmt numFmtId="170" formatCode="_-&quot;ريال&quot;\ * #,##0.00_-;_-&quot;ريال&quot;\ * #,##0.00\-;_-&quot;ريال&quot;\ * &quot;-&quot;??_-;_-@_-"/>
    <numFmt numFmtId="171" formatCode="_-* #,##0.00_-;_-* #,##0.00\-;_-* &quot;-&quot;??_-;_-@_-"/>
    <numFmt numFmtId="172" formatCode="0.0"/>
    <numFmt numFmtId="173" formatCode="0.00000"/>
    <numFmt numFmtId="174" formatCode="0.0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00"/>
  </numFmts>
  <fonts count="59">
    <font>
      <sz val="10"/>
      <name val="Arial"/>
      <family val="0"/>
    </font>
    <font>
      <b/>
      <sz val="10"/>
      <color indexed="10"/>
      <name val="Arial"/>
      <family val="2"/>
    </font>
    <font>
      <b/>
      <sz val="10"/>
      <color indexed="20"/>
      <name val="Arial"/>
      <family val="2"/>
    </font>
    <font>
      <b/>
      <sz val="10"/>
      <color indexed="53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vertAlign val="subscript"/>
      <sz val="10"/>
      <name val="Arial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vertAlign val="superscript"/>
      <sz val="10"/>
      <name val="Arial"/>
      <family val="2"/>
    </font>
    <font>
      <b/>
      <vertAlign val="superscript"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0"/>
      <color indexed="10"/>
      <name val="Symbol"/>
      <family val="1"/>
    </font>
    <font>
      <b/>
      <sz val="10"/>
      <color indexed="8"/>
      <name val="Arial"/>
      <family val="2"/>
    </font>
    <font>
      <b/>
      <sz val="10"/>
      <color indexed="10"/>
      <name val="Times New Roman"/>
      <family val="1"/>
    </font>
    <font>
      <b/>
      <vertAlign val="superscript"/>
      <sz val="10"/>
      <color indexed="10"/>
      <name val="Times New Roman"/>
      <family val="1"/>
    </font>
    <font>
      <b/>
      <sz val="10"/>
      <color indexed="14"/>
      <name val="Arial"/>
      <family val="2"/>
    </font>
    <font>
      <sz val="8.75"/>
      <color indexed="8"/>
      <name val="Arial"/>
      <family val="2"/>
    </font>
    <font>
      <vertAlign val="superscript"/>
      <sz val="8.7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.75"/>
      <color indexed="8"/>
      <name val="Arial"/>
      <family val="2"/>
    </font>
    <font>
      <b/>
      <vertAlign val="subscript"/>
      <sz val="8.75"/>
      <color indexed="8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73" fontId="0" fillId="0" borderId="0" xfId="0" applyNumberFormat="1" applyFont="1" applyAlignment="1">
      <alignment horizontal="center"/>
    </xf>
    <xf numFmtId="173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72" fontId="2" fillId="0" borderId="0" xfId="0" applyNumberFormat="1" applyFont="1" applyFill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6" fillId="0" borderId="0" xfId="0" applyFont="1" applyAlignment="1">
      <alignment/>
    </xf>
    <xf numFmtId="172" fontId="0" fillId="0" borderId="0" xfId="0" applyNumberFormat="1" applyAlignment="1">
      <alignment horizontal="center"/>
    </xf>
    <xf numFmtId="172" fontId="0" fillId="0" borderId="0" xfId="0" applyNumberFormat="1" applyAlignment="1">
      <alignment/>
    </xf>
    <xf numFmtId="174" fontId="0" fillId="0" borderId="0" xfId="0" applyNumberFormat="1" applyAlignment="1">
      <alignment horizontal="center"/>
    </xf>
    <xf numFmtId="174" fontId="4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6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172" fontId="14" fillId="0" borderId="0" xfId="0" applyNumberFormat="1" applyFont="1" applyAlignment="1">
      <alignment horizontal="center"/>
    </xf>
    <xf numFmtId="174" fontId="14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9" fillId="0" borderId="0" xfId="0" applyFont="1" applyAlignment="1">
      <alignment/>
    </xf>
    <xf numFmtId="174" fontId="14" fillId="0" borderId="0" xfId="0" applyNumberFormat="1" applyFont="1" applyAlignment="1">
      <alignment horizontal="center"/>
    </xf>
    <xf numFmtId="174" fontId="16" fillId="33" borderId="0" xfId="0" applyNumberFormat="1" applyFont="1" applyFill="1" applyAlignment="1">
      <alignment horizontal="center"/>
    </xf>
    <xf numFmtId="179" fontId="0" fillId="0" borderId="0" xfId="0" applyNumberFormat="1" applyAlignment="1">
      <alignment horizontal="center"/>
    </xf>
    <xf numFmtId="179" fontId="14" fillId="0" borderId="0" xfId="0" applyNumberFormat="1" applyFont="1" applyAlignment="1">
      <alignment horizontal="center"/>
    </xf>
    <xf numFmtId="179" fontId="4" fillId="0" borderId="0" xfId="0" applyNumberFormat="1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375"/>
          <c:y val="0"/>
          <c:w val="0.92625"/>
          <c:h val="0.897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'Sample calculation'!$A$8:$A$14</c:f>
              <c:numCache/>
            </c:numRef>
          </c:xVal>
          <c:yVal>
            <c:numRef>
              <c:f>'Sample calculation'!$E$8:$E$14</c:f>
              <c:numCache/>
            </c:numRef>
          </c:yVal>
          <c:smooth val="0"/>
        </c:ser>
        <c:axId val="17126891"/>
        <c:axId val="19924292"/>
      </c:scatterChart>
      <c:valAx>
        <c:axId val="171268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 (min)</a:t>
                </a:r>
              </a:p>
            </c:rich>
          </c:tx>
          <c:layout>
            <c:manualLayout>
              <c:xMode val="factor"/>
              <c:yMode val="factor"/>
              <c:x val="-0.027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924292"/>
        <c:crossesAt val="-1"/>
        <c:crossBetween val="midCat"/>
        <c:dispUnits/>
      </c:valAx>
      <c:valAx>
        <c:axId val="199242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ln[Q</a:t>
                </a:r>
                <a:r>
                  <a:rPr lang="en-US" cap="none" sz="875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0</a:t>
                </a: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-Q(t)]</a:t>
                </a:r>
              </a:p>
            </c:rich>
          </c:tx>
          <c:layout>
            <c:manualLayout>
              <c:xMode val="factor"/>
              <c:yMode val="factor"/>
              <c:x val="-0.024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12689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19050</xdr:rowOff>
    </xdr:from>
    <xdr:to>
      <xdr:col>12</xdr:col>
      <xdr:colOff>190500</xdr:colOff>
      <xdr:row>25</xdr:row>
      <xdr:rowOff>133350</xdr:rowOff>
    </xdr:to>
    <xdr:graphicFrame>
      <xdr:nvGraphicFramePr>
        <xdr:cNvPr id="1" name="Chart 2"/>
        <xdr:cNvGraphicFramePr/>
      </xdr:nvGraphicFramePr>
      <xdr:xfrm>
        <a:off x="5124450" y="1200150"/>
        <a:ext cx="4210050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6.57421875" style="0" customWidth="1"/>
    <col min="2" max="2" width="10.57421875" style="0" customWidth="1"/>
    <col min="3" max="3" width="17.57421875" style="0" customWidth="1"/>
    <col min="4" max="4" width="11.8515625" style="0" customWidth="1"/>
    <col min="5" max="6" width="10.140625" style="0" customWidth="1"/>
    <col min="8" max="8" width="11.28125" style="0" customWidth="1"/>
    <col min="9" max="9" width="10.28125" style="0" customWidth="1"/>
    <col min="10" max="10" width="11.28125" style="0" customWidth="1"/>
    <col min="14" max="14" width="17.8515625" style="0" customWidth="1"/>
    <col min="15" max="15" width="13.140625" style="0" customWidth="1"/>
    <col min="16" max="16" width="15.28125" style="0" customWidth="1"/>
    <col min="17" max="17" width="13.57421875" style="0" customWidth="1"/>
  </cols>
  <sheetData>
    <row r="1" spans="1:11" ht="12.75">
      <c r="A1" s="6"/>
      <c r="H1" s="22" t="s">
        <v>11</v>
      </c>
      <c r="I1" s="23" t="s">
        <v>12</v>
      </c>
      <c r="J1" s="22" t="s">
        <v>13</v>
      </c>
      <c r="K1" s="1"/>
    </row>
    <row r="2" spans="1:11" ht="12.75">
      <c r="A2" s="6"/>
      <c r="D2" s="1"/>
      <c r="E2" s="18" t="s">
        <v>2</v>
      </c>
      <c r="F2" s="1">
        <v>5</v>
      </c>
      <c r="H2" s="26">
        <v>0</v>
      </c>
      <c r="I2" s="26">
        <v>0.425</v>
      </c>
      <c r="J2" s="28">
        <f>(I2-I3)/(H3-H2)</f>
        <v>0.002999999999999997</v>
      </c>
      <c r="K2" s="1"/>
    </row>
    <row r="3" spans="1:11" ht="12.75">
      <c r="A3" s="6"/>
      <c r="D3" s="1"/>
      <c r="E3" s="1"/>
      <c r="F3" s="1"/>
      <c r="G3" s="1"/>
      <c r="H3" s="26">
        <v>10</v>
      </c>
      <c r="I3" s="26">
        <v>0.395</v>
      </c>
      <c r="J3" s="26"/>
      <c r="K3" s="1"/>
    </row>
    <row r="4" spans="1:12" ht="12.75">
      <c r="A4" s="11" t="s">
        <v>4</v>
      </c>
      <c r="B4" s="1"/>
      <c r="C4" s="1"/>
      <c r="D4" s="1"/>
      <c r="E4" s="1"/>
      <c r="F4" s="1"/>
      <c r="G4" s="1"/>
      <c r="H4" s="1"/>
      <c r="I4" s="2"/>
      <c r="J4" s="2"/>
      <c r="K4" s="1"/>
      <c r="L4" s="1"/>
    </row>
    <row r="5" spans="1:12" ht="16.5">
      <c r="A5" s="9" t="s">
        <v>7</v>
      </c>
      <c r="B5" s="7" t="s">
        <v>1</v>
      </c>
      <c r="C5" s="9" t="s">
        <v>5</v>
      </c>
      <c r="D5" s="9" t="s">
        <v>6</v>
      </c>
      <c r="E5" s="9" t="s">
        <v>8</v>
      </c>
      <c r="F5" s="9"/>
      <c r="G5" s="24" t="s">
        <v>9</v>
      </c>
      <c r="H5" s="24" t="s">
        <v>10</v>
      </c>
      <c r="I5" s="25" t="s">
        <v>14</v>
      </c>
      <c r="J5" s="25" t="s">
        <v>17</v>
      </c>
      <c r="K5" s="9"/>
      <c r="L5" s="10"/>
    </row>
    <row r="6" spans="1:12" ht="12.75">
      <c r="A6" s="1">
        <v>0</v>
      </c>
      <c r="B6" s="13">
        <v>598</v>
      </c>
      <c r="C6" s="20">
        <f>$B$6-B6</f>
        <v>0</v>
      </c>
      <c r="D6" s="13">
        <f>$B$18-C6</f>
        <v>29.100000000000023</v>
      </c>
      <c r="E6" s="30">
        <f>LN(D6)</f>
        <v>3.370738174177448</v>
      </c>
      <c r="F6" s="15"/>
      <c r="G6" s="1">
        <v>0.0137</v>
      </c>
      <c r="H6" s="3">
        <f>(3.14/(2*F2))^2</f>
        <v>0.098596</v>
      </c>
      <c r="I6" s="29">
        <f>G6/H6</f>
        <v>0.13895087021785874</v>
      </c>
      <c r="J6" s="29">
        <f>I6*J2*60</f>
        <v>0.025011156639214546</v>
      </c>
      <c r="K6" s="1"/>
      <c r="L6" s="1"/>
    </row>
    <row r="7" spans="1:12" ht="12.75">
      <c r="A7" s="19">
        <v>5</v>
      </c>
      <c r="B7" s="20">
        <v>579.6</v>
      </c>
      <c r="C7" s="20">
        <f aca="true" t="shared" si="0" ref="C7:C15">$B$6-B7</f>
        <v>18.399999999999977</v>
      </c>
      <c r="D7" s="20">
        <f aca="true" t="shared" si="1" ref="D7:D15">$B$18-C7</f>
        <v>10.700000000000045</v>
      </c>
      <c r="E7" s="31">
        <f aca="true" t="shared" si="2" ref="E7:E14">LN(D7)</f>
        <v>2.3702437414678648</v>
      </c>
      <c r="F7" s="21"/>
      <c r="G7" s="1"/>
      <c r="H7" s="1"/>
      <c r="I7" s="4"/>
      <c r="J7" s="4"/>
      <c r="K7" s="1"/>
      <c r="L7" s="1"/>
    </row>
    <row r="8" spans="1:12" ht="12.75">
      <c r="A8" s="5">
        <v>10</v>
      </c>
      <c r="B8" s="13">
        <v>575.7</v>
      </c>
      <c r="C8" s="13">
        <f t="shared" si="0"/>
        <v>22.299999999999955</v>
      </c>
      <c r="D8" s="13">
        <f t="shared" si="1"/>
        <v>6.800000000000068</v>
      </c>
      <c r="E8" s="32">
        <f t="shared" si="2"/>
        <v>1.916922612182071</v>
      </c>
      <c r="F8" s="16"/>
      <c r="G8" s="1"/>
      <c r="H8" s="1"/>
      <c r="I8" s="4"/>
      <c r="J8" s="4"/>
      <c r="K8" s="1"/>
      <c r="L8" s="1"/>
    </row>
    <row r="9" spans="1:12" ht="12.75">
      <c r="A9" s="5">
        <v>15</v>
      </c>
      <c r="B9" s="13">
        <v>573.9</v>
      </c>
      <c r="C9" s="13">
        <f t="shared" si="0"/>
        <v>24.100000000000023</v>
      </c>
      <c r="D9" s="13">
        <f t="shared" si="1"/>
        <v>5</v>
      </c>
      <c r="E9" s="32">
        <f t="shared" si="2"/>
        <v>1.6094379124341003</v>
      </c>
      <c r="F9" s="16"/>
      <c r="G9" s="1"/>
      <c r="H9" s="1"/>
      <c r="I9" s="4"/>
      <c r="J9" s="4"/>
      <c r="K9" s="1"/>
      <c r="L9" s="1"/>
    </row>
    <row r="10" spans="1:12" ht="12.75">
      <c r="A10" s="5">
        <v>30</v>
      </c>
      <c r="B10" s="13">
        <v>573.1</v>
      </c>
      <c r="C10" s="13">
        <f t="shared" si="0"/>
        <v>24.899999999999977</v>
      </c>
      <c r="D10" s="13">
        <f t="shared" si="1"/>
        <v>4.2000000000000455</v>
      </c>
      <c r="E10" s="32">
        <f t="shared" si="2"/>
        <v>1.4350845252893334</v>
      </c>
      <c r="F10" s="16"/>
      <c r="G10" s="1"/>
      <c r="H10" s="1"/>
      <c r="I10" s="4"/>
      <c r="J10" s="4"/>
      <c r="K10" s="1"/>
      <c r="L10" s="1"/>
    </row>
    <row r="11" spans="1:12" ht="12.75">
      <c r="A11" s="5">
        <v>45</v>
      </c>
      <c r="B11" s="13">
        <v>572.1</v>
      </c>
      <c r="C11" s="13">
        <f t="shared" si="0"/>
        <v>25.899999999999977</v>
      </c>
      <c r="D11" s="13">
        <f t="shared" si="1"/>
        <v>3.2000000000000455</v>
      </c>
      <c r="E11" s="32">
        <f t="shared" si="2"/>
        <v>1.163150809805695</v>
      </c>
      <c r="F11" s="16"/>
      <c r="G11" s="1"/>
      <c r="H11" s="1"/>
      <c r="I11" s="4"/>
      <c r="J11" s="4"/>
      <c r="K11" s="1"/>
      <c r="L11" s="1"/>
    </row>
    <row r="12" spans="1:12" ht="12.75">
      <c r="A12" s="5">
        <v>75</v>
      </c>
      <c r="B12" s="13">
        <v>570.5</v>
      </c>
      <c r="C12" s="13">
        <f t="shared" si="0"/>
        <v>27.5</v>
      </c>
      <c r="D12" s="13">
        <f t="shared" si="1"/>
        <v>1.6000000000000227</v>
      </c>
      <c r="E12" s="32">
        <f t="shared" si="2"/>
        <v>0.4700036292457498</v>
      </c>
      <c r="F12" s="16"/>
      <c r="G12" s="1"/>
      <c r="H12" s="1"/>
      <c r="I12" s="4"/>
      <c r="J12" s="4"/>
      <c r="K12" s="1"/>
      <c r="L12" s="1"/>
    </row>
    <row r="13" spans="1:12" ht="12.75">
      <c r="A13" s="5">
        <v>135</v>
      </c>
      <c r="B13" s="13">
        <v>569.8</v>
      </c>
      <c r="C13" s="13">
        <f t="shared" si="0"/>
        <v>28.200000000000045</v>
      </c>
      <c r="D13" s="13">
        <f t="shared" si="1"/>
        <v>0.8999999999999773</v>
      </c>
      <c r="E13" s="32">
        <f t="shared" si="2"/>
        <v>-0.10536051565785157</v>
      </c>
      <c r="F13" s="16"/>
      <c r="G13" s="1"/>
      <c r="H13" s="1"/>
      <c r="I13" s="4"/>
      <c r="J13" s="4"/>
      <c r="K13" s="1"/>
      <c r="L13" s="1"/>
    </row>
    <row r="14" spans="1:12" ht="12.75">
      <c r="A14" s="5">
        <v>195</v>
      </c>
      <c r="B14" s="13">
        <v>569.4</v>
      </c>
      <c r="C14" s="13">
        <f t="shared" si="0"/>
        <v>28.600000000000023</v>
      </c>
      <c r="D14" s="13">
        <f t="shared" si="1"/>
        <v>0.5</v>
      </c>
      <c r="E14" s="32">
        <f t="shared" si="2"/>
        <v>-0.6931471805599453</v>
      </c>
      <c r="F14" s="16"/>
      <c r="G14" s="1"/>
      <c r="H14" s="1"/>
      <c r="I14" s="4"/>
      <c r="J14" s="4"/>
      <c r="K14" s="1"/>
      <c r="L14" s="1"/>
    </row>
    <row r="15" spans="1:12" ht="12.75">
      <c r="A15" s="1">
        <v>555</v>
      </c>
      <c r="B15" s="13">
        <v>568.9</v>
      </c>
      <c r="C15" s="13">
        <f t="shared" si="0"/>
        <v>29.100000000000023</v>
      </c>
      <c r="D15" s="13">
        <f t="shared" si="1"/>
        <v>0</v>
      </c>
      <c r="E15" s="15"/>
      <c r="F15" s="15"/>
      <c r="G15" s="1"/>
      <c r="H15" s="1"/>
      <c r="I15" s="4"/>
      <c r="J15" s="4"/>
      <c r="K15" s="1"/>
      <c r="L15" s="1"/>
    </row>
    <row r="16" spans="2:4" ht="12.75">
      <c r="B16" s="14"/>
      <c r="C16" s="14"/>
      <c r="D16" s="14"/>
    </row>
    <row r="17" spans="1:4" ht="12.75">
      <c r="A17" s="8" t="s">
        <v>0</v>
      </c>
      <c r="B17" s="13">
        <v>568.9</v>
      </c>
      <c r="C17" s="13"/>
      <c r="D17" s="14"/>
    </row>
    <row r="18" spans="1:4" ht="14.25">
      <c r="A18" s="12" t="s">
        <v>3</v>
      </c>
      <c r="B18" s="13">
        <f>B6-B17</f>
        <v>29.100000000000023</v>
      </c>
      <c r="C18" s="13"/>
      <c r="D18" s="14"/>
    </row>
    <row r="26" ht="12.75">
      <c r="A26" s="27" t="s">
        <v>15</v>
      </c>
    </row>
    <row r="27" ht="12.75">
      <c r="A27" s="17" t="s">
        <v>18</v>
      </c>
    </row>
    <row r="28" ht="12.75">
      <c r="A28" s="17" t="s">
        <v>16</v>
      </c>
    </row>
  </sheetData>
  <sheetProtection/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Equation.DSMT4" shapeId="119013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DrMosadeghi</dc:creator>
  <cp:keywords/>
  <dc:description/>
  <cp:lastModifiedBy>Dr. M.R. Mosaddeghi</cp:lastModifiedBy>
  <dcterms:created xsi:type="dcterms:W3CDTF">2010-12-08T11:20:36Z</dcterms:created>
  <dcterms:modified xsi:type="dcterms:W3CDTF">2012-02-06T10:26:32Z</dcterms:modified>
  <cp:category/>
  <cp:version/>
  <cp:contentType/>
  <cp:contentStatus/>
</cp:coreProperties>
</file>